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blic\EMO\EMO 2019\Dokumente für Homepage\"/>
    </mc:Choice>
  </mc:AlternateContent>
  <bookViews>
    <workbookView xWindow="0" yWindow="0" windowWidth="28800" windowHeight="14010"/>
  </bookViews>
  <sheets>
    <sheet name="stand space calculation she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  <c r="D25" i="1"/>
  <c r="B25" i="1"/>
  <c r="F24" i="1"/>
  <c r="E24" i="1"/>
  <c r="D24" i="1"/>
  <c r="B24" i="1"/>
  <c r="F23" i="1"/>
  <c r="E23" i="1"/>
  <c r="D23" i="1"/>
  <c r="B23" i="1"/>
  <c r="F22" i="1"/>
  <c r="F26" i="1" s="1"/>
  <c r="E22" i="1"/>
  <c r="E26" i="1" s="1"/>
  <c r="D22" i="1"/>
  <c r="D26" i="1" s="1"/>
  <c r="C22" i="1"/>
  <c r="C26" i="1" s="1"/>
  <c r="B22" i="1"/>
  <c r="F13" i="1"/>
  <c r="E13" i="1"/>
  <c r="D13" i="1"/>
  <c r="B13" i="1"/>
  <c r="F12" i="1"/>
  <c r="E12" i="1"/>
  <c r="D12" i="1"/>
  <c r="B12" i="1"/>
  <c r="F11" i="1"/>
  <c r="E11" i="1"/>
  <c r="D11" i="1"/>
  <c r="B11" i="1"/>
  <c r="F10" i="1"/>
  <c r="F14" i="1" s="1"/>
  <c r="E10" i="1"/>
  <c r="E14" i="1" s="1"/>
  <c r="D10" i="1"/>
  <c r="D14" i="1" s="1"/>
  <c r="C10" i="1"/>
  <c r="C14" i="1" s="1"/>
  <c r="B10" i="1"/>
</calcChain>
</file>

<file path=xl/sharedStrings.xml><?xml version="1.0" encoding="utf-8"?>
<sst xmlns="http://schemas.openxmlformats.org/spreadsheetml/2006/main" count="47" uniqueCount="24">
  <si>
    <t>stand space calculation sheet</t>
  </si>
  <si>
    <t>pricing according to article lll / 13 exhibition rules</t>
  </si>
  <si>
    <r>
      <t xml:space="preserve">Early Bird rate </t>
    </r>
    <r>
      <rPr>
        <sz val="12"/>
        <rFont val="Arial"/>
        <family val="2"/>
      </rPr>
      <t>(valid until Octobre 15, 2018)</t>
    </r>
  </si>
  <si>
    <t>Squaremetres</t>
  </si>
  <si>
    <t>Early Bird basic rate and surcharges</t>
  </si>
  <si>
    <t>Stand shape</t>
  </si>
  <si>
    <t>applied to m²</t>
  </si>
  <si>
    <t>1 open side</t>
  </si>
  <si>
    <t>2 open sides</t>
  </si>
  <si>
    <t>3 open sides</t>
  </si>
  <si>
    <t>4 open sides</t>
  </si>
  <si>
    <t>basic rate (Early Bird)</t>
  </si>
  <si>
    <t>basic rate (€ / m²)</t>
  </si>
  <si>
    <t>surcharges up to 50m²</t>
  </si>
  <si>
    <t>1 - 50 m²</t>
  </si>
  <si>
    <t>surcharges 51m² to 100m²</t>
  </si>
  <si>
    <t>51-100 m²</t>
  </si>
  <si>
    <t>surcharges from 100m²</t>
  </si>
  <si>
    <t>&gt;100 m²</t>
  </si>
  <si>
    <t>Total</t>
  </si>
  <si>
    <t>Article lll / 13 of the exhibition rules
The rental price per m² of stand space is € 329.– from registration until 15 October 2018. As of 16 October 2018
the stand rental per m² is € 349.– (this also applies for occupied upper-floor areas in two-storey constructions)
plus statutory value added tax. Fractions of a m² will be invoiced as one m². All stands must measure at least
20 m². Pillars on stands will be deducted from the stand rental if the total area of all pillars in the stand space exceeds 1 m².
For stands up to and including 50 m², the rent will be subject to the following increases:
20% for 2 open sides,
30% for 3 open sides,
50% for 4 open sides.
For larger stands this percentage increase will be applied only to the first 50 m²; between 51 m² and 100 m² the
increase will be half the above percentages; over 100 m² a standard additional charge of 10% will be made.</t>
  </si>
  <si>
    <r>
      <t xml:space="preserve">Standard rate </t>
    </r>
    <r>
      <rPr>
        <sz val="12"/>
        <rFont val="Arial"/>
        <family val="2"/>
      </rPr>
      <t>(valid from Octobre 16, 2018)</t>
    </r>
  </si>
  <si>
    <t>Standard basic rate and surcharges</t>
  </si>
  <si>
    <t>basic rate (standard)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</si>
</sst>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\ &quot;€&quot;"/>
    <numFmt numFmtId="166" formatCode="#,##0.00\ [$€-1];[Red]\-#,##0.00\ [$€-1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1" xfId="0" applyFont="1" applyFill="1" applyBorder="1"/>
    <xf numFmtId="0" fontId="0" fillId="3" borderId="2" xfId="0" applyFill="1" applyBorder="1" applyProtection="1">
      <protection hidden="1"/>
    </xf>
    <xf numFmtId="0" fontId="7" fillId="3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/>
    <xf numFmtId="0" fontId="9" fillId="2" borderId="1" xfId="0" applyFont="1" applyFill="1" applyBorder="1"/>
    <xf numFmtId="0" fontId="9" fillId="2" borderId="4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/>
    <xf numFmtId="0" fontId="0" fillId="2" borderId="0" xfId="0" applyFill="1" applyBorder="1"/>
    <xf numFmtId="0" fontId="8" fillId="2" borderId="5" xfId="0" applyFont="1" applyFill="1" applyBorder="1"/>
    <xf numFmtId="0" fontId="9" fillId="2" borderId="6" xfId="0" applyFont="1" applyFill="1" applyBorder="1"/>
    <xf numFmtId="0" fontId="0" fillId="2" borderId="6" xfId="0" applyFill="1" applyBorder="1" applyAlignment="1" applyProtection="1">
      <alignment horizontal="center"/>
      <protection hidden="1"/>
    </xf>
    <xf numFmtId="164" fontId="0" fillId="2" borderId="6" xfId="0" applyNumberFormat="1" applyFill="1" applyBorder="1" applyProtection="1">
      <protection hidden="1"/>
    </xf>
    <xf numFmtId="165" fontId="8" fillId="2" borderId="5" xfId="0" applyNumberFormat="1" applyFont="1" applyFill="1" applyBorder="1"/>
    <xf numFmtId="0" fontId="9" fillId="2" borderId="7" xfId="0" applyFont="1" applyFill="1" applyBorder="1"/>
    <xf numFmtId="0" fontId="0" fillId="2" borderId="7" xfId="0" applyFill="1" applyBorder="1" applyAlignment="1" applyProtection="1">
      <alignment horizontal="center"/>
      <protection hidden="1"/>
    </xf>
    <xf numFmtId="164" fontId="0" fillId="2" borderId="7" xfId="0" applyNumberFormat="1" applyFill="1" applyBorder="1" applyProtection="1">
      <protection hidden="1"/>
    </xf>
    <xf numFmtId="17" fontId="8" fillId="2" borderId="5" xfId="0" quotePrefix="1" applyNumberFormat="1" applyFont="1" applyFill="1" applyBorder="1"/>
    <xf numFmtId="9" fontId="8" fillId="2" borderId="5" xfId="1" quotePrefix="1" applyFont="1" applyFill="1" applyBorder="1"/>
    <xf numFmtId="9" fontId="8" fillId="2" borderId="5" xfId="1" applyFont="1" applyFill="1" applyBorder="1"/>
    <xf numFmtId="0" fontId="0" fillId="2" borderId="1" xfId="0" applyFill="1" applyBorder="1" applyAlignment="1" applyProtection="1">
      <alignment horizontal="center"/>
      <protection hidden="1"/>
    </xf>
    <xf numFmtId="164" fontId="0" fillId="2" borderId="1" xfId="0" applyNumberFormat="1" applyFill="1" applyBorder="1" applyProtection="1">
      <protection hidden="1"/>
    </xf>
    <xf numFmtId="0" fontId="8" fillId="2" borderId="5" xfId="0" quotePrefix="1" applyFont="1" applyFill="1" applyBorder="1"/>
    <xf numFmtId="0" fontId="9" fillId="2" borderId="8" xfId="0" applyFont="1" applyFill="1" applyBorder="1"/>
    <xf numFmtId="0" fontId="0" fillId="2" borderId="8" xfId="0" applyFill="1" applyBorder="1" applyAlignment="1" applyProtection="1">
      <alignment horizontal="center"/>
      <protection hidden="1"/>
    </xf>
    <xf numFmtId="164" fontId="0" fillId="2" borderId="8" xfId="0" applyNumberFormat="1" applyFill="1" applyBorder="1" applyProtection="1">
      <protection hidden="1"/>
    </xf>
    <xf numFmtId="166" fontId="7" fillId="2" borderId="9" xfId="0" applyNumberFormat="1" applyFont="1" applyFill="1" applyBorder="1" applyProtection="1">
      <protection hidden="1"/>
    </xf>
    <xf numFmtId="166" fontId="7" fillId="2" borderId="9" xfId="0" applyNumberFormat="1" applyFont="1" applyFill="1" applyBorder="1" applyAlignment="1" applyProtection="1">
      <alignment horizontal="center"/>
      <protection hidden="1"/>
    </xf>
    <xf numFmtId="166" fontId="7" fillId="2" borderId="0" xfId="0" applyNumberFormat="1" applyFont="1" applyFill="1" applyBorder="1" applyProtection="1">
      <protection hidden="1"/>
    </xf>
    <xf numFmtId="166" fontId="7" fillId="2" borderId="0" xfId="0" applyNumberFormat="1" applyFont="1" applyFill="1" applyBorder="1" applyAlignment="1" applyProtection="1">
      <alignment horizontal="center"/>
      <protection hidden="1"/>
    </xf>
    <xf numFmtId="0" fontId="0" fillId="4" borderId="2" xfId="0" applyFill="1" applyBorder="1" applyProtection="1">
      <protection hidden="1"/>
    </xf>
    <xf numFmtId="0" fontId="7" fillId="4" borderId="3" xfId="0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Protection="1">
      <protection hidden="1"/>
    </xf>
    <xf numFmtId="164" fontId="9" fillId="2" borderId="8" xfId="0" applyNumberFormat="1" applyFont="1" applyFill="1" applyBorder="1" applyProtection="1">
      <protection hidden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1</xdr:row>
      <xdr:rowOff>28575</xdr:rowOff>
    </xdr:from>
    <xdr:to>
      <xdr:col>5</xdr:col>
      <xdr:colOff>993053</xdr:colOff>
      <xdr:row>6</xdr:row>
      <xdr:rowOff>19500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617077E-6BB0-4F39-A111-CB9445CBA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219075"/>
          <a:ext cx="2288453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selection activeCell="B18" sqref="B18"/>
    </sheetView>
  </sheetViews>
  <sheetFormatPr baseColWidth="10" defaultRowHeight="15" x14ac:dyDescent="0.25"/>
  <cols>
    <col min="1" max="1" width="23.5703125" customWidth="1"/>
    <col min="2" max="2" width="13.28515625" customWidth="1"/>
    <col min="3" max="6" width="15.28515625" customWidth="1"/>
    <col min="8" max="8" width="16.42578125" customWidth="1"/>
  </cols>
  <sheetData>
    <row r="1" spans="1:12" s="1" customFormat="1" x14ac:dyDescent="0.25">
      <c r="B1" s="2"/>
      <c r="I1" s="3"/>
    </row>
    <row r="2" spans="1:12" s="1" customFormat="1" ht="23.25" x14ac:dyDescent="0.35">
      <c r="A2" s="4" t="s">
        <v>0</v>
      </c>
      <c r="B2" s="2"/>
      <c r="H2" s="3"/>
      <c r="I2" s="3"/>
    </row>
    <row r="3" spans="1:12" s="1" customFormat="1" x14ac:dyDescent="0.25">
      <c r="A3" s="3" t="s">
        <v>1</v>
      </c>
      <c r="B3" s="2"/>
      <c r="H3" s="3"/>
      <c r="I3" s="3"/>
    </row>
    <row r="4" spans="1:12" s="1" customFormat="1" ht="15.75" x14ac:dyDescent="0.25">
      <c r="A4" s="5"/>
      <c r="B4" s="2"/>
      <c r="H4" s="3"/>
      <c r="I4" s="3"/>
    </row>
    <row r="5" spans="1:12" s="1" customFormat="1" ht="15.75" x14ac:dyDescent="0.25">
      <c r="A5" s="5"/>
      <c r="B5" s="2"/>
      <c r="H5" s="3"/>
      <c r="I5" s="3"/>
    </row>
    <row r="6" spans="1:12" s="1" customFormat="1" ht="15.75" x14ac:dyDescent="0.25">
      <c r="A6" s="5" t="s">
        <v>2</v>
      </c>
      <c r="B6" s="2"/>
    </row>
    <row r="7" spans="1:12" s="1" customFormat="1" x14ac:dyDescent="0.25">
      <c r="A7" s="6"/>
      <c r="B7" s="2"/>
    </row>
    <row r="8" spans="1:12" s="1" customFormat="1" x14ac:dyDescent="0.25">
      <c r="A8" s="7" t="s">
        <v>3</v>
      </c>
      <c r="B8" s="8"/>
      <c r="C8" s="9">
        <v>200</v>
      </c>
      <c r="H8" s="10" t="s">
        <v>4</v>
      </c>
      <c r="I8" s="10"/>
      <c r="J8" s="10"/>
      <c r="K8" s="10"/>
      <c r="L8" s="10"/>
    </row>
    <row r="9" spans="1:12" s="1" customFormat="1" x14ac:dyDescent="0.25">
      <c r="A9" s="11" t="s">
        <v>5</v>
      </c>
      <c r="B9" s="12" t="s">
        <v>6</v>
      </c>
      <c r="C9" s="13" t="s">
        <v>7</v>
      </c>
      <c r="D9" s="7" t="s">
        <v>8</v>
      </c>
      <c r="E9" s="7" t="s">
        <v>9</v>
      </c>
      <c r="F9" s="7" t="s">
        <v>10</v>
      </c>
      <c r="G9" s="14"/>
      <c r="H9" s="15"/>
      <c r="I9" s="15" t="s">
        <v>7</v>
      </c>
      <c r="J9" s="15" t="s">
        <v>8</v>
      </c>
      <c r="K9" s="15" t="s">
        <v>9</v>
      </c>
      <c r="L9" s="15" t="s">
        <v>10</v>
      </c>
    </row>
    <row r="10" spans="1:12" s="1" customFormat="1" ht="15.75" thickBot="1" x14ac:dyDescent="0.3">
      <c r="A10" s="16" t="s">
        <v>11</v>
      </c>
      <c r="B10" s="17">
        <f>C8</f>
        <v>200</v>
      </c>
      <c r="C10" s="18">
        <f>$C$8*I10</f>
        <v>65800</v>
      </c>
      <c r="D10" s="18">
        <f>$C$8*J10</f>
        <v>65800</v>
      </c>
      <c r="E10" s="18">
        <f>$C$8*K10</f>
        <v>65800</v>
      </c>
      <c r="F10" s="18">
        <f>$C$8*L10</f>
        <v>65800</v>
      </c>
      <c r="H10" s="15" t="s">
        <v>12</v>
      </c>
      <c r="I10" s="19">
        <v>329</v>
      </c>
      <c r="J10" s="19">
        <v>329</v>
      </c>
      <c r="K10" s="19">
        <v>329</v>
      </c>
      <c r="L10" s="19">
        <v>329</v>
      </c>
    </row>
    <row r="11" spans="1:12" s="1" customFormat="1" x14ac:dyDescent="0.25">
      <c r="A11" s="20" t="s">
        <v>13</v>
      </c>
      <c r="B11" s="21">
        <f>IF(C8&gt;50,50,C8)</f>
        <v>50</v>
      </c>
      <c r="C11" s="22">
        <v>0</v>
      </c>
      <c r="D11" s="22">
        <f>IF($C$8&lt;=50,$C$8*J$10*J11,50*J$10*J11)</f>
        <v>3290</v>
      </c>
      <c r="E11" s="22">
        <f>IF($C$8&lt;=50,$C$8*K$10*K11,50*K$10*K11)</f>
        <v>4935</v>
      </c>
      <c r="F11" s="22">
        <f>IF($C$8&lt;=50,$C$8*L$10*L11,50*L$10*L11)</f>
        <v>8225</v>
      </c>
      <c r="H11" s="23" t="s">
        <v>14</v>
      </c>
      <c r="I11" s="24">
        <v>0</v>
      </c>
      <c r="J11" s="25">
        <v>0.2</v>
      </c>
      <c r="K11" s="25">
        <v>0.3</v>
      </c>
      <c r="L11" s="25">
        <v>0.5</v>
      </c>
    </row>
    <row r="12" spans="1:12" s="1" customFormat="1" x14ac:dyDescent="0.25">
      <c r="A12" s="11" t="s">
        <v>15</v>
      </c>
      <c r="B12" s="26">
        <f>IF(C8&lt;=50,0,IF(C8&gt;100,50,C8-50))</f>
        <v>50</v>
      </c>
      <c r="C12" s="27">
        <v>0</v>
      </c>
      <c r="D12" s="27">
        <f>IF($C$8&lt;=50,0,IF(AND($C$8&gt;50,$C$8&lt;=100),($C$8-50)*J$10*J12,50*J$10*J12))</f>
        <v>1645</v>
      </c>
      <c r="E12" s="27">
        <f>IF($C$8&lt;=50,0,IF(AND($C$8&gt;50,$C$8&lt;=100),($C$8-50)*K$10*K12,50*K$10*K12))</f>
        <v>2467.5</v>
      </c>
      <c r="F12" s="27">
        <f>IF($C$8&lt;=50,0,IF(AND($C$8&gt;50,$C$8&lt;=100),($C$8-50)*L$10*L12,50*L$10*L12))</f>
        <v>4112.5</v>
      </c>
      <c r="H12" s="28" t="s">
        <v>16</v>
      </c>
      <c r="I12" s="24">
        <v>0</v>
      </c>
      <c r="J12" s="25">
        <v>0.1</v>
      </c>
      <c r="K12" s="25">
        <v>0.15</v>
      </c>
      <c r="L12" s="25">
        <v>0.25</v>
      </c>
    </row>
    <row r="13" spans="1:12" s="1" customFormat="1" ht="15.75" thickBot="1" x14ac:dyDescent="0.3">
      <c r="A13" s="29" t="s">
        <v>17</v>
      </c>
      <c r="B13" s="30">
        <f>IF(C8&lt;101,0,C8-100)</f>
        <v>100</v>
      </c>
      <c r="C13" s="31">
        <v>0</v>
      </c>
      <c r="D13" s="31">
        <f>IF($C$8&lt;=100,0,IF($C$8&gt;100,($C$8-100)*J$10*J13,50*J$10*J13))</f>
        <v>3290</v>
      </c>
      <c r="E13" s="31">
        <f>IF($C$8&lt;=100,0,IF($C$8&gt;100,($C$8-100)*K$10*K13,50*K$10*K13))</f>
        <v>3290</v>
      </c>
      <c r="F13" s="31">
        <f>IF($C$8&lt;=100,0,IF($C$8&gt;100,($C$8-100)*L$10*L13,50*L$10*L13))</f>
        <v>3290</v>
      </c>
      <c r="H13" s="28" t="s">
        <v>18</v>
      </c>
      <c r="I13" s="24">
        <v>0</v>
      </c>
      <c r="J13" s="25">
        <v>0.1</v>
      </c>
      <c r="K13" s="25">
        <v>0.1</v>
      </c>
      <c r="L13" s="25">
        <v>0.1</v>
      </c>
    </row>
    <row r="14" spans="1:12" s="1" customFormat="1" ht="15.75" thickBot="1" x14ac:dyDescent="0.3">
      <c r="A14" s="32" t="s">
        <v>19</v>
      </c>
      <c r="B14" s="33"/>
      <c r="C14" s="32">
        <f>SUM(C10:C13)</f>
        <v>65800</v>
      </c>
      <c r="D14" s="32">
        <f>SUM(D10:D13)</f>
        <v>74025</v>
      </c>
      <c r="E14" s="32">
        <f>SUM(E10:E13)</f>
        <v>76492.5</v>
      </c>
      <c r="F14" s="32">
        <f>SUM(F10:F13)</f>
        <v>81427.5</v>
      </c>
      <c r="G14" s="3"/>
      <c r="H14" s="10"/>
      <c r="I14" s="10"/>
      <c r="J14" s="10"/>
      <c r="K14" s="10"/>
      <c r="L14" s="10"/>
    </row>
    <row r="15" spans="1:12" s="1" customFormat="1" ht="15.75" thickTop="1" x14ac:dyDescent="0.25">
      <c r="A15" s="34"/>
      <c r="B15" s="35"/>
      <c r="C15" s="34"/>
      <c r="D15" s="34"/>
      <c r="E15" s="34"/>
      <c r="F15" s="34"/>
      <c r="G15" s="3"/>
      <c r="H15" s="10"/>
      <c r="I15" s="10"/>
      <c r="J15" s="10"/>
      <c r="K15" s="10"/>
      <c r="L15" s="10"/>
    </row>
    <row r="16" spans="1:12" s="1" customFormat="1" x14ac:dyDescent="0.25">
      <c r="A16" s="34"/>
      <c r="B16" s="35"/>
      <c r="C16" s="34"/>
      <c r="D16" s="34"/>
      <c r="E16" s="34"/>
      <c r="F16" s="34"/>
      <c r="G16" s="3"/>
      <c r="H16" s="10"/>
      <c r="I16" s="10"/>
      <c r="J16" s="10"/>
      <c r="K16" s="10"/>
      <c r="L16" s="10"/>
    </row>
    <row r="17" spans="1:12" s="1" customFormat="1" x14ac:dyDescent="0.25">
      <c r="A17" s="34"/>
      <c r="B17" s="35"/>
      <c r="C17" s="34"/>
      <c r="D17" s="34"/>
      <c r="E17" s="34"/>
      <c r="F17" s="34"/>
      <c r="G17" s="3"/>
      <c r="H17" s="10"/>
      <c r="I17" s="10"/>
      <c r="J17" s="10"/>
      <c r="K17" s="10"/>
      <c r="L17" s="10"/>
    </row>
    <row r="18" spans="1:12" s="1" customFormat="1" ht="15.75" x14ac:dyDescent="0.25">
      <c r="A18" s="5" t="s">
        <v>21</v>
      </c>
      <c r="B18" s="2"/>
      <c r="H18" s="10"/>
      <c r="I18" s="10"/>
      <c r="J18" s="10"/>
      <c r="K18" s="10"/>
      <c r="L18" s="10"/>
    </row>
    <row r="19" spans="1:12" s="1" customFormat="1" x14ac:dyDescent="0.25">
      <c r="A19" s="6"/>
      <c r="B19" s="2"/>
      <c r="H19" s="10"/>
      <c r="I19" s="10"/>
      <c r="J19" s="10"/>
      <c r="K19" s="10"/>
      <c r="L19" s="10"/>
    </row>
    <row r="20" spans="1:12" s="1" customFormat="1" x14ac:dyDescent="0.25">
      <c r="A20" s="7" t="s">
        <v>3</v>
      </c>
      <c r="B20" s="36"/>
      <c r="C20" s="37">
        <v>300</v>
      </c>
      <c r="H20" s="10" t="s">
        <v>22</v>
      </c>
      <c r="I20" s="10"/>
      <c r="J20" s="10"/>
      <c r="K20" s="10"/>
      <c r="L20" s="10"/>
    </row>
    <row r="21" spans="1:12" s="1" customFormat="1" x14ac:dyDescent="0.25">
      <c r="A21" s="11" t="s">
        <v>5</v>
      </c>
      <c r="B21" s="12" t="s">
        <v>6</v>
      </c>
      <c r="C21" s="13" t="s">
        <v>7</v>
      </c>
      <c r="D21" s="7" t="s">
        <v>8</v>
      </c>
      <c r="E21" s="7" t="s">
        <v>9</v>
      </c>
      <c r="F21" s="7" t="s">
        <v>10</v>
      </c>
      <c r="G21" s="14"/>
      <c r="H21" s="15"/>
      <c r="I21" s="15" t="s">
        <v>7</v>
      </c>
      <c r="J21" s="15" t="s">
        <v>8</v>
      </c>
      <c r="K21" s="15" t="s">
        <v>9</v>
      </c>
      <c r="L21" s="15" t="s">
        <v>10</v>
      </c>
    </row>
    <row r="22" spans="1:12" s="1" customFormat="1" ht="15.75" thickBot="1" x14ac:dyDescent="0.3">
      <c r="A22" s="16" t="s">
        <v>23</v>
      </c>
      <c r="B22" s="17">
        <f>C20</f>
        <v>300</v>
      </c>
      <c r="C22" s="18">
        <f>$C$20*I22</f>
        <v>104700</v>
      </c>
      <c r="D22" s="18">
        <f>$C$20*J22</f>
        <v>104700</v>
      </c>
      <c r="E22" s="18">
        <f>$C$20*K22</f>
        <v>104700</v>
      </c>
      <c r="F22" s="18">
        <f>$C$20*L22</f>
        <v>104700</v>
      </c>
      <c r="H22" s="15" t="s">
        <v>12</v>
      </c>
      <c r="I22" s="19">
        <v>349</v>
      </c>
      <c r="J22" s="19">
        <v>349</v>
      </c>
      <c r="K22" s="19">
        <v>349</v>
      </c>
      <c r="L22" s="19">
        <v>349</v>
      </c>
    </row>
    <row r="23" spans="1:12" s="1" customFormat="1" x14ac:dyDescent="0.25">
      <c r="A23" s="20" t="s">
        <v>13</v>
      </c>
      <c r="B23" s="21">
        <f>IF(C20&gt;50,50,C20)</f>
        <v>50</v>
      </c>
      <c r="C23" s="22">
        <v>0</v>
      </c>
      <c r="D23" s="22">
        <f>IF($C$20&lt;=50,$C$20*J$22*J23,50*J$22*J23)</f>
        <v>3490</v>
      </c>
      <c r="E23" s="22">
        <f>IF($C$20&lt;=50,$C$20*K$22*K23,50*K$22*K23)</f>
        <v>5235</v>
      </c>
      <c r="F23" s="22">
        <f>IF($C$20&lt;=50,$C$20*L$22*L23,50*L$22*L23)</f>
        <v>8725</v>
      </c>
      <c r="H23" s="23" t="s">
        <v>14</v>
      </c>
      <c r="I23" s="24">
        <v>0</v>
      </c>
      <c r="J23" s="25">
        <v>0.2</v>
      </c>
      <c r="K23" s="25">
        <v>0.3</v>
      </c>
      <c r="L23" s="25">
        <v>0.5</v>
      </c>
    </row>
    <row r="24" spans="1:12" s="1" customFormat="1" x14ac:dyDescent="0.25">
      <c r="A24" s="11" t="s">
        <v>15</v>
      </c>
      <c r="B24" s="26">
        <f>IF(C20&lt;=50,0,IF(C20&gt;100,50,C20-50))</f>
        <v>50</v>
      </c>
      <c r="C24" s="27">
        <v>0</v>
      </c>
      <c r="D24" s="38">
        <f>IF($C$20&lt;=50,0,IF(AND($C$20&gt;50,$C$20&lt;=100),($C$20-50)*J$22*J24,50*J$22*J24))</f>
        <v>1745</v>
      </c>
      <c r="E24" s="38">
        <f>IF($C$20&lt;=50,0,IF(AND($C$20&gt;50,$C$20&lt;=100),($C$20-50)*K$22*K24,50*K$22*K24))</f>
        <v>2617.5</v>
      </c>
      <c r="F24" s="38">
        <f>IF($C$20&lt;=50,0,IF(AND($C$20&gt;50,$C$20&lt;=100),($C$20-50)*L$22*L24,50*L$22*L24))</f>
        <v>4362.5</v>
      </c>
      <c r="H24" s="28" t="s">
        <v>16</v>
      </c>
      <c r="I24" s="24">
        <v>0</v>
      </c>
      <c r="J24" s="25">
        <v>0.1</v>
      </c>
      <c r="K24" s="25">
        <v>0.15</v>
      </c>
      <c r="L24" s="25">
        <v>0.25</v>
      </c>
    </row>
    <row r="25" spans="1:12" s="1" customFormat="1" ht="15.75" thickBot="1" x14ac:dyDescent="0.3">
      <c r="A25" s="29" t="s">
        <v>17</v>
      </c>
      <c r="B25" s="30">
        <f>IF(C20&lt;101,0,C20-100)</f>
        <v>200</v>
      </c>
      <c r="C25" s="31">
        <v>0</v>
      </c>
      <c r="D25" s="39">
        <f>IF($C$20&lt;=100,0,IF($C$20&gt;100,($C$20-100)*J$22*J25,50*J$22*J25))</f>
        <v>6980</v>
      </c>
      <c r="E25" s="39">
        <f>IF($C$20&lt;=100,0,IF($C$20&gt;100,($C$20-100)*K$22*K25,50*K$22*K25))</f>
        <v>6980</v>
      </c>
      <c r="F25" s="39">
        <f>IF($C$20&lt;=100,0,IF($C$20&gt;100,($C$20-100)*L$22*L25,50*L$22*L25))</f>
        <v>6980</v>
      </c>
      <c r="H25" s="28" t="s">
        <v>18</v>
      </c>
      <c r="I25" s="24">
        <v>0</v>
      </c>
      <c r="J25" s="25">
        <v>0.1</v>
      </c>
      <c r="K25" s="25">
        <v>0.1</v>
      </c>
      <c r="L25" s="25">
        <v>0.1</v>
      </c>
    </row>
    <row r="26" spans="1:12" s="1" customFormat="1" ht="15.75" thickBot="1" x14ac:dyDescent="0.3">
      <c r="A26" s="32" t="s">
        <v>19</v>
      </c>
      <c r="B26" s="33"/>
      <c r="C26" s="32">
        <f>SUM(C22:C25)</f>
        <v>104700</v>
      </c>
      <c r="D26" s="32">
        <f>SUM(D22:D25)</f>
        <v>116915</v>
      </c>
      <c r="E26" s="32">
        <f>SUM(E22:E25)</f>
        <v>119532.5</v>
      </c>
      <c r="F26" s="32">
        <f>SUM(F22:F25)</f>
        <v>124767.5</v>
      </c>
      <c r="G26" s="3"/>
    </row>
    <row r="27" spans="1:12" s="1" customFormat="1" ht="15.75" thickTop="1" x14ac:dyDescent="0.25">
      <c r="A27" s="34"/>
      <c r="B27" s="35"/>
      <c r="C27" s="34"/>
      <c r="D27" s="34"/>
      <c r="E27" s="34"/>
      <c r="F27" s="34"/>
      <c r="G27" s="3"/>
    </row>
    <row r="28" spans="1:12" s="1" customFormat="1" x14ac:dyDescent="0.25">
      <c r="B28" s="2"/>
    </row>
    <row r="29" spans="1:12" s="1" customFormat="1" x14ac:dyDescent="0.25">
      <c r="A29" s="40" t="s">
        <v>20</v>
      </c>
      <c r="B29" s="41"/>
      <c r="C29" s="41"/>
      <c r="D29" s="41"/>
      <c r="E29" s="41"/>
      <c r="F29" s="42"/>
      <c r="G29" s="3"/>
    </row>
    <row r="30" spans="1:12" s="1" customFormat="1" x14ac:dyDescent="0.25">
      <c r="A30" s="43"/>
      <c r="B30" s="44"/>
      <c r="C30" s="44"/>
      <c r="D30" s="44"/>
      <c r="E30" s="44"/>
      <c r="F30" s="45"/>
      <c r="G30" s="3"/>
    </row>
    <row r="31" spans="1:12" s="1" customFormat="1" x14ac:dyDescent="0.25">
      <c r="A31" s="43"/>
      <c r="B31" s="44"/>
      <c r="C31" s="44"/>
      <c r="D31" s="44"/>
      <c r="E31" s="44"/>
      <c r="F31" s="45"/>
      <c r="G31" s="3"/>
    </row>
    <row r="32" spans="1:12" s="1" customFormat="1" x14ac:dyDescent="0.25">
      <c r="A32" s="43"/>
      <c r="B32" s="44"/>
      <c r="C32" s="44"/>
      <c r="D32" s="44"/>
      <c r="E32" s="44"/>
      <c r="F32" s="45"/>
      <c r="G32" s="3"/>
    </row>
    <row r="33" spans="1:8" s="1" customFormat="1" x14ac:dyDescent="0.25">
      <c r="A33" s="43"/>
      <c r="B33" s="44"/>
      <c r="C33" s="44"/>
      <c r="D33" s="44"/>
      <c r="E33" s="44"/>
      <c r="F33" s="45"/>
    </row>
    <row r="34" spans="1:8" s="1" customFormat="1" x14ac:dyDescent="0.25">
      <c r="A34" s="43"/>
      <c r="B34" s="44"/>
      <c r="C34" s="44"/>
      <c r="D34" s="44"/>
      <c r="E34" s="44"/>
      <c r="F34" s="45"/>
    </row>
    <row r="35" spans="1:8" s="1" customFormat="1" x14ac:dyDescent="0.25">
      <c r="A35" s="43"/>
      <c r="B35" s="44"/>
      <c r="C35" s="44"/>
      <c r="D35" s="44"/>
      <c r="E35" s="44"/>
      <c r="F35" s="45"/>
    </row>
    <row r="36" spans="1:8" s="1" customFormat="1" x14ac:dyDescent="0.25">
      <c r="A36" s="43"/>
      <c r="B36" s="44"/>
      <c r="C36" s="44"/>
      <c r="D36" s="44"/>
      <c r="E36" s="44"/>
      <c r="F36" s="45"/>
      <c r="H36" s="14"/>
    </row>
    <row r="37" spans="1:8" s="1" customFormat="1" x14ac:dyDescent="0.25">
      <c r="A37" s="43"/>
      <c r="B37" s="44"/>
      <c r="C37" s="44"/>
      <c r="D37" s="44"/>
      <c r="E37" s="44"/>
      <c r="F37" s="45"/>
    </row>
    <row r="38" spans="1:8" s="1" customFormat="1" x14ac:dyDescent="0.25">
      <c r="A38" s="46"/>
      <c r="B38" s="47"/>
      <c r="C38" s="47"/>
      <c r="D38" s="47"/>
      <c r="E38" s="47"/>
      <c r="F38" s="48"/>
    </row>
    <row r="39" spans="1:8" s="1" customFormat="1" x14ac:dyDescent="0.25">
      <c r="A39" s="46"/>
      <c r="B39" s="47"/>
      <c r="C39" s="47"/>
      <c r="D39" s="47"/>
      <c r="E39" s="47"/>
      <c r="F39" s="48"/>
    </row>
    <row r="40" spans="1:8" s="1" customFormat="1" x14ac:dyDescent="0.25">
      <c r="A40" s="49"/>
      <c r="B40" s="50"/>
      <c r="C40" s="50"/>
      <c r="D40" s="50"/>
      <c r="E40" s="50"/>
      <c r="F40" s="51"/>
    </row>
    <row r="41" spans="1:8" s="1" customFormat="1" x14ac:dyDescent="0.25">
      <c r="B41" s="2"/>
    </row>
    <row r="42" spans="1:8" s="1" customFormat="1" x14ac:dyDescent="0.25"/>
    <row r="43" spans="1:8" s="1" customFormat="1" x14ac:dyDescent="0.25"/>
    <row r="44" spans="1:8" s="1" customFormat="1" x14ac:dyDescent="0.25"/>
    <row r="45" spans="1:8" s="1" customFormat="1" x14ac:dyDescent="0.25"/>
    <row r="46" spans="1:8" s="1" customFormat="1" x14ac:dyDescent="0.25"/>
    <row r="47" spans="1:8" s="1" customFormat="1" x14ac:dyDescent="0.25"/>
    <row r="48" spans="1: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</sheetData>
  <mergeCells count="1">
    <mergeCell ref="A29:F4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stand space calculation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Hoffmann</dc:creator>
  <cp:lastModifiedBy>Schwaneck Stefan</cp:lastModifiedBy>
  <dcterms:created xsi:type="dcterms:W3CDTF">2018-07-16T14:40:22Z</dcterms:created>
  <dcterms:modified xsi:type="dcterms:W3CDTF">2018-07-16T15:10:53Z</dcterms:modified>
</cp:coreProperties>
</file>